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bac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Input</t>
        </is>
      </c>
      <c r="B1" s="1" t="inlineStr">
        <is>
          <t>Example A</t>
        </is>
      </c>
      <c r="C1" s="1" t="inlineStr">
        <is>
          <t>Example B</t>
        </is>
      </c>
      <c r="D1" s="1" t="inlineStr">
        <is>
          <t>Example C</t>
        </is>
      </c>
      <c r="E1" s="1" t="inlineStr">
        <is>
          <t>Your task (type over these)</t>
        </is>
      </c>
    </row>
    <row r="2">
      <c r="A2" t="inlineStr">
        <is>
          <t>Runs per year</t>
        </is>
      </c>
      <c r="B2" t="n">
        <v>3000</v>
      </c>
      <c r="C2" t="n">
        <v>52</v>
      </c>
      <c r="D2" t="n">
        <v>12</v>
      </c>
      <c r="E2" t="n">
        <v>3000</v>
      </c>
    </row>
    <row r="3">
      <c r="A3" t="inlineStr">
        <is>
          <t>Minutes per run by hand</t>
        </is>
      </c>
      <c r="B3" t="n">
        <v>4</v>
      </c>
      <c r="C3" t="n">
        <v>45</v>
      </c>
      <c r="D3" t="n">
        <v>30</v>
      </c>
      <c r="E3" t="n">
        <v>4</v>
      </c>
    </row>
    <row r="4">
      <c r="A4" t="inlineStr">
        <is>
          <t>Minutes per run still spent after automating</t>
        </is>
      </c>
      <c r="B4" t="n">
        <v>0.5</v>
      </c>
      <c r="C4" t="n">
        <v>5</v>
      </c>
      <c r="D4" t="n">
        <v>5</v>
      </c>
      <c r="E4" t="n">
        <v>0.5</v>
      </c>
    </row>
    <row r="5">
      <c r="A5" t="inlineStr">
        <is>
          <t>Hours to build and test</t>
        </is>
      </c>
      <c r="B5" t="n">
        <v>30</v>
      </c>
      <c r="C5" t="n">
        <v>12</v>
      </c>
      <c r="D5" t="n">
        <v>8</v>
      </c>
      <c r="E5" t="n">
        <v>30</v>
      </c>
    </row>
    <row r="6">
      <c r="A6" t="inlineStr">
        <is>
          <t>Upkeep hours per year (changes, reconnects, updates)</t>
        </is>
      </c>
      <c r="B6" t="n">
        <v>10</v>
      </c>
      <c r="C6" t="n">
        <v>8</v>
      </c>
      <c r="D6" t="n">
        <v>4</v>
      </c>
      <c r="E6" t="n">
        <v>10</v>
      </c>
    </row>
    <row r="7">
      <c r="A7" t="inlineStr">
        <is>
          <t>Failures per year</t>
        </is>
      </c>
      <c r="B7" t="n">
        <v>24</v>
      </c>
      <c r="C7" t="n">
        <v>6</v>
      </c>
      <c r="D7" t="n">
        <v>2</v>
      </c>
      <c r="E7" t="n">
        <v>24</v>
      </c>
    </row>
    <row r="8">
      <c r="A8" t="inlineStr">
        <is>
          <t>Minutes per failure (notice, fix, redo by hand)</t>
        </is>
      </c>
      <c r="B8" t="n">
        <v>30</v>
      </c>
      <c r="C8" t="n">
        <v>60</v>
      </c>
      <c r="D8" t="n">
        <v>60</v>
      </c>
      <c r="E8" t="n">
        <v>30</v>
      </c>
    </row>
    <row r="9">
      <c r="A9" t="inlineStr">
        <is>
          <t>Tool cost per year ($)</t>
        </is>
      </c>
      <c r="B9" t="n">
        <v>239.88</v>
      </c>
      <c r="C9" t="n">
        <v>0</v>
      </c>
      <c r="D9" t="n">
        <v>0</v>
      </c>
      <c r="E9" t="n">
        <v>239.88</v>
      </c>
    </row>
    <row r="10">
      <c r="A10" t="inlineStr">
        <is>
          <t>Hourly wage ($)</t>
        </is>
      </c>
      <c r="B10" t="n">
        <v>24.36</v>
      </c>
      <c r="C10" t="n">
        <v>24.36</v>
      </c>
      <c r="D10" t="n">
        <v>24.36</v>
      </c>
      <c r="E10" t="n">
        <v>24.36</v>
      </c>
    </row>
    <row r="11">
      <c r="A11" t="inlineStr">
        <is>
          <t>Wages as share of total pay cost</t>
        </is>
      </c>
      <c r="B11" t="n">
        <v>0.665</v>
      </c>
      <c r="C11" t="n">
        <v>0.665</v>
      </c>
      <c r="D11" t="n">
        <v>0.665</v>
      </c>
      <c r="E11" t="n">
        <v>0.665</v>
      </c>
    </row>
    <row r="12">
      <c r="A12" t="inlineStr">
        <is>
          <t>Horizon (years)</t>
        </is>
      </c>
      <c r="B12" t="n">
        <v>3</v>
      </c>
      <c r="C12" t="n">
        <v>3</v>
      </c>
      <c r="D12" t="n">
        <v>3</v>
      </c>
      <c r="E12" t="n">
        <v>3</v>
      </c>
    </row>
    <row r="13">
      <c r="A13" s="1" t="inlineStr">
        <is>
          <t>Result</t>
        </is>
      </c>
    </row>
    <row r="14">
      <c r="A14" t="inlineStr">
        <is>
          <t>Loaded cost per hour ($)</t>
        </is>
      </c>
      <c r="B14">
        <f>B10/B11</f>
        <v/>
      </c>
      <c r="C14">
        <f>C10/C11</f>
        <v/>
      </c>
      <c r="D14">
        <f>D10/D11</f>
        <v/>
      </c>
      <c r="E14">
        <f>E10/E11</f>
        <v/>
      </c>
    </row>
    <row r="15">
      <c r="A15" t="inlineStr">
        <is>
          <t>Hours saved per year, before upkeep</t>
        </is>
      </c>
      <c r="B15">
        <f>B2*(B3-B4)/60</f>
        <v/>
      </c>
      <c r="C15">
        <f>C2*(C3-C4)/60</f>
        <v/>
      </c>
      <c r="D15">
        <f>D2*(D3-D4)/60</f>
        <v/>
      </c>
      <c r="E15">
        <f>E2*(E3-E4)/60</f>
        <v/>
      </c>
    </row>
    <row r="16">
      <c r="A16" t="inlineStr">
        <is>
          <t>Upkeep and failure hours per year</t>
        </is>
      </c>
      <c r="B16">
        <f>B6+B7*B8/60</f>
        <v/>
      </c>
      <c r="C16">
        <f>C6+C7*C8/60</f>
        <v/>
      </c>
      <c r="D16">
        <f>D6+D7*D8/60</f>
        <v/>
      </c>
      <c r="E16">
        <f>E6+E7*E8/60</f>
        <v/>
      </c>
    </row>
    <row r="17">
      <c r="A17" t="inlineStr">
        <is>
          <t>Net hours saved per year</t>
        </is>
      </c>
      <c r="B17">
        <f>B15-B16</f>
        <v/>
      </c>
      <c r="C17">
        <f>C15-C16</f>
        <v/>
      </c>
      <c r="D17">
        <f>D15-D16</f>
        <v/>
      </c>
      <c r="E17">
        <f>E15-E16</f>
        <v/>
      </c>
    </row>
    <row r="18">
      <c r="A18" t="inlineStr">
        <is>
          <t>Net value per year ($)</t>
        </is>
      </c>
      <c r="B18">
        <f>B17*B14-B9</f>
        <v/>
      </c>
      <c r="C18">
        <f>C17*C14-C9</f>
        <v/>
      </c>
      <c r="D18">
        <f>D17*D14-D9</f>
        <v/>
      </c>
      <c r="E18">
        <f>E17*E14-E9</f>
        <v/>
      </c>
    </row>
    <row r="19">
      <c r="A19" t="inlineStr">
        <is>
          <t>Build cost ($)</t>
        </is>
      </c>
      <c r="B19">
        <f>B5*B14</f>
        <v/>
      </c>
      <c r="C19">
        <f>C5*C14</f>
        <v/>
      </c>
      <c r="D19">
        <f>D5*D14</f>
        <v/>
      </c>
      <c r="E19">
        <f>E5*E14</f>
        <v/>
      </c>
    </row>
    <row r="20">
      <c r="A20" t="inlineStr">
        <is>
          <t>Payback (months)</t>
        </is>
      </c>
      <c r="B20">
        <f>IF(B18&lt;=0,"never",B19/B18*12)</f>
        <v/>
      </c>
      <c r="C20">
        <f>IF(C18&lt;=0,"never",C19/C18*12)</f>
        <v/>
      </c>
      <c r="D20">
        <f>IF(D18&lt;=0,"never",D19/D18*12)</f>
        <v/>
      </c>
      <c r="E20">
        <f>IF(E18&lt;=0,"never",E19/E18*12)</f>
        <v/>
      </c>
    </row>
    <row r="21">
      <c r="A21" t="inlineStr">
        <is>
          <t>Net over horizon ($)</t>
        </is>
      </c>
      <c r="B21">
        <f>B18*B12-B19</f>
        <v/>
      </c>
      <c r="C21">
        <f>C18*C12-C19</f>
        <v/>
      </c>
      <c r="D21">
        <f>D18*D12-D19</f>
        <v/>
      </c>
      <c r="E21">
        <f>E18*E12-E19</f>
        <v/>
      </c>
    </row>
    <row r="22">
      <c r="A22" t="inlineStr">
        <is>
          <t>Most build hours that still break even</t>
        </is>
      </c>
      <c r="B22">
        <f>MAX(0,B18*B12/B14)</f>
        <v/>
      </c>
      <c r="C22">
        <f>MAX(0,C18*C12/C14)</f>
        <v/>
      </c>
      <c r="D22">
        <f>MAX(0,D18*D12/D14)</f>
        <v/>
      </c>
      <c r="E22">
        <f>MAX(0,E18*E12/E14)</f>
        <v/>
      </c>
    </row>
    <row r="23">
      <c r="A23" t="inlineStr">
        <is>
          <t>Payback if upkeep is ignored (months)</t>
        </is>
      </c>
      <c r="B23">
        <f>IF(B15*B14-B9&lt;=0,"never",B19/(B15*B14-B9)*12)</f>
        <v/>
      </c>
      <c r="C23">
        <f>IF(C15*C14-C9&lt;=0,"never",C19/(C15*C14-C9)*12)</f>
        <v/>
      </c>
      <c r="D23">
        <f>IF(D15*D14-D9&lt;=0,"never",D19/(D15*D14-D9)*12)</f>
        <v/>
      </c>
      <c r="E23">
        <f>IF(E15*E14-E9&lt;=0,"never",E19/(E15*E14-E9)*12)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2026-10-20T11:28:05Z</dcterms:created>
  <dcterms:modified xsi:type="dcterms:W3CDTF">2026-10-20T11:28:05Z</dcterms:modified>
</cp:coreProperties>
</file>